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2'!$5:$6</definedName>
  </definedNames>
  <calcPr fullCalcOnLoad="1"/>
</workbook>
</file>

<file path=xl/sharedStrings.xml><?xml version="1.0" encoding="utf-8"?>
<sst xmlns="http://schemas.openxmlformats.org/spreadsheetml/2006/main" count="115" uniqueCount="114">
  <si>
    <t>№ п/п</t>
  </si>
  <si>
    <t>Наименование объектов, работ и затрат</t>
  </si>
  <si>
    <t>1. Подготовка территории строительства</t>
  </si>
  <si>
    <t>Отвод земельных участков</t>
  </si>
  <si>
    <t>Рекультивация растительного слоя</t>
  </si>
  <si>
    <t>2.Основные объекты строительства</t>
  </si>
  <si>
    <t>Реконструкция эксплутационных скважин № 1,2</t>
  </si>
  <si>
    <t>Разведочно-эксплутационная скважина №4</t>
  </si>
  <si>
    <t>Разведочно-эксплутационная скважина №5</t>
  </si>
  <si>
    <t>Разведочно-эксплутационная скважина №6</t>
  </si>
  <si>
    <t>Водовод 1-го подъема</t>
  </si>
  <si>
    <t>Водовод 1-го подъема от нс. с.над артскважиной №3 до т.4</t>
  </si>
  <si>
    <t>Водовод 1-го подъема от нс. с. № 4 до т.1</t>
  </si>
  <si>
    <t>Станция обезжелезивания</t>
  </si>
  <si>
    <t>Дополнительные общестроительные работы по станции обезжелезивания</t>
  </si>
  <si>
    <t>Резервуар чистой воды емк.10000 м3 (2 шт)</t>
  </si>
  <si>
    <t>Фильтры-поглотители</t>
  </si>
  <si>
    <t>Резервуар-усреднитель 100 м3</t>
  </si>
  <si>
    <t>Резервуар промывной воды</t>
  </si>
  <si>
    <t>Электропрогрев трубопроводов резервуаров №3,4</t>
  </si>
  <si>
    <t>Песковая площадка</t>
  </si>
  <si>
    <t xml:space="preserve">Бункеры для песка и насыщенного активированного угля </t>
  </si>
  <si>
    <t>Площадка для подсушивания осадка</t>
  </si>
  <si>
    <t>Технологические коммуникации</t>
  </si>
  <si>
    <t>Водовод 2-го подъема</t>
  </si>
  <si>
    <t>Напорно-разводящие сети</t>
  </si>
  <si>
    <t>3.Объекты подсобного и обслуживающего назначения</t>
  </si>
  <si>
    <t>Проходная</t>
  </si>
  <si>
    <t>Склад оборудования и материалов</t>
  </si>
  <si>
    <t>4. Объекты энергетического хозяйства</t>
  </si>
  <si>
    <t>ВЛ-10кВ и ВЛ-0,4 кВ к насосной над артскважиной №4</t>
  </si>
  <si>
    <t>КТП 10/0,4 кВ (артскваж. №5)</t>
  </si>
  <si>
    <t>ТП на площадке очистных сооружений</t>
  </si>
  <si>
    <t xml:space="preserve">Внешнее электроснабжение водопроводных сооружений </t>
  </si>
  <si>
    <t>5. Объекты транспортного хозяйства и связи</t>
  </si>
  <si>
    <t>Телефонизация</t>
  </si>
  <si>
    <t>Внутриплощадочная линия связи ОС</t>
  </si>
  <si>
    <t>Охранная сигнализация</t>
  </si>
  <si>
    <t>Диспетчеризация</t>
  </si>
  <si>
    <t xml:space="preserve"> Охранное освещение</t>
  </si>
  <si>
    <t>Подъездная дорога от скв.№4 до скв.№ 6</t>
  </si>
  <si>
    <t>6. Наружные сети водоснабжения, канализации, теплоснабжения и газоснабжения.</t>
  </si>
  <si>
    <t>Внеплощадочные тепловые сети</t>
  </si>
  <si>
    <t>Хозпитьевой водопровод</t>
  </si>
  <si>
    <t>Напорный коллектор</t>
  </si>
  <si>
    <t>Хозяйственно-бытовая канализация</t>
  </si>
  <si>
    <t>Насосная станция осветленной воды</t>
  </si>
  <si>
    <t>Канализационная насосная станция</t>
  </si>
  <si>
    <t>7.Благоустройство и озеленение территории</t>
  </si>
  <si>
    <t>Благоустройство площадки НС над артскваж.№ 1</t>
  </si>
  <si>
    <t>Благоустройство площадки НС над артскваж.№ 2</t>
  </si>
  <si>
    <t>Благоустройство площадки НС над артскваж.№ 3</t>
  </si>
  <si>
    <t>Благоустройство площадки НС над артскваж.№ 5</t>
  </si>
  <si>
    <t>Благоустройство площадки НС над артскваж.№ 6</t>
  </si>
  <si>
    <t>Ограждение площадки НС над артскваж.№ 1</t>
  </si>
  <si>
    <t>Ограждение площадки НС над артскваж.№ 2</t>
  </si>
  <si>
    <t>Ограждение площадки НС над артскваж.№ 3</t>
  </si>
  <si>
    <t>Ограждение площадки НС над артскваж.№ 5</t>
  </si>
  <si>
    <t>Ограждение площадки НС над артскваж.№ 6</t>
  </si>
  <si>
    <t>Ограждение площадки очистных сооружений</t>
  </si>
  <si>
    <t xml:space="preserve">Благоустройство площадки очистных сооружений </t>
  </si>
  <si>
    <t>Наружное освещение</t>
  </si>
  <si>
    <t>8.Временные здания и сооружения</t>
  </si>
  <si>
    <t>Временные здания и сооружения 2,4%</t>
  </si>
  <si>
    <t xml:space="preserve">Временная дорога для строительства инженерных коммуникаций </t>
  </si>
  <si>
    <t>Доп.затраты при производстве работ в зимнее время 4,8%</t>
  </si>
  <si>
    <t>10.Содержание дирекции и авторский надзор</t>
  </si>
  <si>
    <t>Проектно-изыскательские работы</t>
  </si>
  <si>
    <t>Переоценка эксплутационных запасов подземных вод северо-восточного месторождения</t>
  </si>
  <si>
    <t>Экспертиза ПСД</t>
  </si>
  <si>
    <t>Резерв средств на непредвиденные работы 3%</t>
  </si>
  <si>
    <t>ВСЕГО:</t>
  </si>
  <si>
    <t>Насосная станция над артскважиной №1</t>
  </si>
  <si>
    <t>Насосная станция над артскважиной №2</t>
  </si>
  <si>
    <t>Насосная станция над артскважиной №3</t>
  </si>
  <si>
    <t>Насосная станция над артскважиной №4</t>
  </si>
  <si>
    <t>Насосная станция над артскважиной №5</t>
  </si>
  <si>
    <t>Насосная станция над артскважиной №6</t>
  </si>
  <si>
    <t>КТП 10/0,4 кВ на площадке насосной станции над артскважиной №4</t>
  </si>
  <si>
    <t>Заглубленный склад инвентаря и оборудования</t>
  </si>
  <si>
    <t>Внутриплощадочные сети электроснабжения на площадке очистных сооружений</t>
  </si>
  <si>
    <t>Контрольные кабели на площадке ОС</t>
  </si>
  <si>
    <t>Автоматизация комплекса водозаборных и очистных сооружений</t>
  </si>
  <si>
    <t>Автодорога к площадке ОС</t>
  </si>
  <si>
    <t>Подъездная дорога к площадке водозаборных сооружений</t>
  </si>
  <si>
    <t>Тепловые сети на площадке очистных сооруж.</t>
  </si>
  <si>
    <t>Линия телемеханики к скважинам</t>
  </si>
  <si>
    <t>Дополнительные работы по благоустройству НС на артскв.№4</t>
  </si>
  <si>
    <t>Итого:</t>
  </si>
  <si>
    <t xml:space="preserve">Стоимость объектов в базовых ценах 1984 года  (тыс.руб.)  </t>
  </si>
  <si>
    <t>Стоимость объектов в базовых ценах 2001 года (тыс.руб.)</t>
  </si>
  <si>
    <t>Освоено в базовых ценах 2001 года (тыс. руб.)</t>
  </si>
  <si>
    <t>ПСД не разработана</t>
  </si>
  <si>
    <t>НДС 18%</t>
  </si>
  <si>
    <t>9. Прочие работы и затраты</t>
  </si>
  <si>
    <t>Содержание дирекции 3 %</t>
  </si>
  <si>
    <t>Итого по 8 главе:</t>
  </si>
  <si>
    <t>Итого по 9 главе:</t>
  </si>
  <si>
    <t>Итого по 1-9 главе:</t>
  </si>
  <si>
    <t>ИТОГО:</t>
  </si>
  <si>
    <t>Итого по 1-8 (СМР)</t>
  </si>
  <si>
    <t>Затраты по перевозке рабочих автотранспортом 2,5%</t>
  </si>
  <si>
    <t>Освоение капитальных вложений в базисных ценах (1984 и 2001) и расчет объемов незавершенного строительства в базисных и текущих ценах по состоянию на III квартал 2005 г. (постановление ГАТО от 20.09.2005 № 244-ра)</t>
  </si>
  <si>
    <t>11.Проектные и изыскательские работы</t>
  </si>
  <si>
    <t>Итого по 1-7 главе:</t>
  </si>
  <si>
    <t xml:space="preserve">в том числе СМР 55% </t>
  </si>
  <si>
    <t>Применяемые коэффициенты:                         1984г. - 64,04;                                                                 2001г. - 3,21</t>
  </si>
  <si>
    <t xml:space="preserve">                                   Приложение № 2</t>
  </si>
  <si>
    <t>Благоустройство площадки НС над артскваж.№ 4</t>
  </si>
  <si>
    <t>Необходимо выполнить для пробного пуска      (тыс. руб.)</t>
  </si>
  <si>
    <t>Освоено в базовых ценах 1984 года (тыс. руб.)l</t>
  </si>
  <si>
    <t>Остаток неосвоеных средств в % от лимита сметной стоимости</t>
  </si>
  <si>
    <t>Остаток неосвоеных средств в текущих ценах       (тыс. руб.)</t>
  </si>
  <si>
    <t>ПСД не разработано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</si>
</sst>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_(* #,##0.000_);_(* \(#,##0.000\);_(* &quot;-&quot;??_);_(@_)"/>
    <numFmt numFmtId="176" formatCode="0.000%"/>
    <numFmt numFmtId="177" formatCode="0.0000%"/>
    <numFmt numFmtId="178" formatCode="0.0%"/>
    <numFmt numFmtId="179" formatCode="#,##0.0"/>
    <numFmt numFmtId="180" formatCode="#,##0.000"/>
    <numFmt numFmtId="181" formatCode="0.00000"/>
    <numFmt numFmtId="182" formatCode="0.000000000"/>
    <numFmt numFmtId="183" formatCode="0.00000000"/>
    <numFmt numFmtId="184" formatCode="0.0000000"/>
    <numFmt numFmtId="185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wrapText="1"/>
    </xf>
    <xf numFmtId="171" fontId="8" fillId="0" borderId="2" xfId="20" applyNumberFormat="1" applyFont="1" applyBorder="1" applyAlignment="1">
      <alignment/>
    </xf>
    <xf numFmtId="172" fontId="8" fillId="0" borderId="1" xfId="0" applyNumberFormat="1" applyFont="1" applyBorder="1" applyAlignment="1">
      <alignment horizontal="center" vertical="center"/>
    </xf>
    <xf numFmtId="1" fontId="8" fillId="0" borderId="2" xfId="2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1" fontId="8" fillId="0" borderId="2" xfId="2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2" xfId="2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172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72" fontId="8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Border="1" applyAlignment="1">
      <alignment/>
    </xf>
    <xf numFmtId="172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justify" wrapText="1"/>
    </xf>
    <xf numFmtId="1" fontId="8" fillId="0" borderId="2" xfId="0" applyNumberFormat="1" applyFont="1" applyBorder="1" applyAlignment="1">
      <alignment horizontal="center" vertical="center" wrapText="1"/>
    </xf>
    <xf numFmtId="175" fontId="8" fillId="0" borderId="1" xfId="2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justify" wrapText="1"/>
    </xf>
    <xf numFmtId="172" fontId="5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justify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2"/>
  <sheetViews>
    <sheetView tabSelected="1" zoomScale="85" zoomScaleNormal="85" zoomScaleSheetLayoutView="75" workbookViewId="0" topLeftCell="A1">
      <selection activeCell="E65" sqref="E65"/>
    </sheetView>
  </sheetViews>
  <sheetFormatPr defaultColWidth="9.140625" defaultRowHeight="12.75"/>
  <cols>
    <col min="1" max="1" width="5.140625" style="0" customWidth="1"/>
    <col min="2" max="2" width="42.140625" style="0" customWidth="1"/>
    <col min="3" max="4" width="17.140625" style="0" customWidth="1"/>
    <col min="5" max="5" width="17.8515625" style="0" customWidth="1"/>
    <col min="6" max="6" width="17.140625" style="0" customWidth="1"/>
    <col min="7" max="7" width="16.140625" style="0" customWidth="1"/>
    <col min="8" max="8" width="16.00390625" style="0" customWidth="1"/>
    <col min="9" max="9" width="16.8515625" style="0" customWidth="1"/>
  </cols>
  <sheetData>
    <row r="1" spans="1:9" ht="18">
      <c r="A1" s="4"/>
      <c r="B1" s="4"/>
      <c r="C1" s="4"/>
      <c r="D1" s="4"/>
      <c r="E1" s="54"/>
      <c r="F1" s="54"/>
      <c r="G1" s="55" t="s">
        <v>107</v>
      </c>
      <c r="H1" s="55"/>
      <c r="I1" s="55"/>
    </row>
    <row r="2" spans="1:9" ht="12.75" customHeight="1">
      <c r="A2" s="5"/>
      <c r="B2" s="5"/>
      <c r="C2" s="5"/>
      <c r="D2" s="5"/>
      <c r="E2" s="5"/>
      <c r="F2" s="5"/>
      <c r="G2" s="4"/>
      <c r="H2" s="4"/>
      <c r="I2" s="4"/>
    </row>
    <row r="3" spans="1:9" ht="75" customHeight="1">
      <c r="A3" s="56" t="s">
        <v>102</v>
      </c>
      <c r="B3" s="56"/>
      <c r="C3" s="56"/>
      <c r="D3" s="56"/>
      <c r="E3" s="56"/>
      <c r="F3" s="56"/>
      <c r="G3" s="56"/>
      <c r="H3" s="56"/>
      <c r="I3" s="57"/>
    </row>
    <row r="4" spans="1:9" ht="15">
      <c r="A4" s="4"/>
      <c r="B4" s="4"/>
      <c r="C4" s="4"/>
      <c r="D4" s="4"/>
      <c r="E4" s="4"/>
      <c r="F4" s="4"/>
      <c r="G4" s="4"/>
      <c r="H4" s="4"/>
      <c r="I4" s="4"/>
    </row>
    <row r="5" spans="1:11" ht="129.75" customHeight="1">
      <c r="A5" s="53" t="s">
        <v>0</v>
      </c>
      <c r="B5" s="53" t="s">
        <v>1</v>
      </c>
      <c r="C5" s="12" t="s">
        <v>89</v>
      </c>
      <c r="D5" s="12" t="s">
        <v>110</v>
      </c>
      <c r="E5" s="12" t="s">
        <v>90</v>
      </c>
      <c r="F5" s="13" t="s">
        <v>91</v>
      </c>
      <c r="G5" s="13" t="s">
        <v>111</v>
      </c>
      <c r="H5" s="12" t="s">
        <v>112</v>
      </c>
      <c r="I5" s="12" t="s">
        <v>109</v>
      </c>
      <c r="J5" s="1"/>
      <c r="K5" s="1"/>
    </row>
    <row r="6" spans="1:11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7">
        <v>7</v>
      </c>
      <c r="H6" s="6">
        <v>8</v>
      </c>
      <c r="I6" s="6">
        <v>9</v>
      </c>
      <c r="J6" s="1"/>
      <c r="K6" s="1"/>
    </row>
    <row r="7" spans="1:11" ht="36">
      <c r="A7" s="6"/>
      <c r="B7" s="11" t="s">
        <v>2</v>
      </c>
      <c r="C7" s="12"/>
      <c r="D7" s="12"/>
      <c r="E7" s="12"/>
      <c r="F7" s="13"/>
      <c r="G7" s="13"/>
      <c r="H7" s="12"/>
      <c r="I7" s="12"/>
      <c r="J7" s="1"/>
      <c r="K7" s="1"/>
    </row>
    <row r="8" spans="1:9" ht="18">
      <c r="A8" s="8">
        <v>1</v>
      </c>
      <c r="B8" s="14" t="s">
        <v>3</v>
      </c>
      <c r="C8" s="15"/>
      <c r="D8" s="15"/>
      <c r="E8" s="15"/>
      <c r="F8" s="16"/>
      <c r="G8" s="16"/>
      <c r="H8" s="15"/>
      <c r="I8" s="15"/>
    </row>
    <row r="9" spans="1:9" ht="54">
      <c r="A9" s="10">
        <v>2</v>
      </c>
      <c r="B9" s="14" t="s">
        <v>4</v>
      </c>
      <c r="C9" s="12" t="s">
        <v>92</v>
      </c>
      <c r="D9" s="17"/>
      <c r="E9" s="15"/>
      <c r="F9" s="16"/>
      <c r="G9" s="16"/>
      <c r="H9" s="15"/>
      <c r="I9" s="15"/>
    </row>
    <row r="10" spans="1:9" ht="36">
      <c r="A10" s="8"/>
      <c r="B10" s="11" t="s">
        <v>5</v>
      </c>
      <c r="C10" s="15"/>
      <c r="D10" s="15"/>
      <c r="E10" s="15"/>
      <c r="F10" s="18"/>
      <c r="G10" s="16"/>
      <c r="H10" s="15"/>
      <c r="I10" s="15"/>
    </row>
    <row r="11" spans="1:9" ht="54">
      <c r="A11" s="8">
        <v>3</v>
      </c>
      <c r="B11" s="14" t="s">
        <v>6</v>
      </c>
      <c r="C11" s="19"/>
      <c r="D11" s="19"/>
      <c r="E11" s="19">
        <v>115.65</v>
      </c>
      <c r="F11" s="20">
        <v>0</v>
      </c>
      <c r="G11" s="21">
        <v>1</v>
      </c>
      <c r="H11" s="22">
        <v>371.237</v>
      </c>
      <c r="I11" s="22"/>
    </row>
    <row r="12" spans="1:9" ht="36">
      <c r="A12" s="10">
        <v>4</v>
      </c>
      <c r="B12" s="14" t="s">
        <v>7</v>
      </c>
      <c r="C12" s="22">
        <v>8.03</v>
      </c>
      <c r="D12" s="22">
        <v>8.03</v>
      </c>
      <c r="E12" s="22"/>
      <c r="F12" s="23"/>
      <c r="G12" s="21">
        <v>0</v>
      </c>
      <c r="H12" s="22">
        <v>0</v>
      </c>
      <c r="I12" s="22"/>
    </row>
    <row r="13" spans="1:9" ht="36">
      <c r="A13" s="10">
        <v>5</v>
      </c>
      <c r="B13" s="14" t="s">
        <v>8</v>
      </c>
      <c r="C13" s="22">
        <v>8.09</v>
      </c>
      <c r="D13" s="22">
        <v>8.09</v>
      </c>
      <c r="E13" s="22"/>
      <c r="F13" s="23"/>
      <c r="G13" s="21">
        <v>0</v>
      </c>
      <c r="H13" s="22">
        <v>0</v>
      </c>
      <c r="I13" s="22"/>
    </row>
    <row r="14" spans="1:9" ht="36">
      <c r="A14" s="10">
        <v>6</v>
      </c>
      <c r="B14" s="14" t="s">
        <v>9</v>
      </c>
      <c r="C14" s="24">
        <v>8.09</v>
      </c>
      <c r="D14" s="24">
        <v>8.09</v>
      </c>
      <c r="E14" s="19"/>
      <c r="F14" s="23"/>
      <c r="G14" s="21">
        <v>0</v>
      </c>
      <c r="H14" s="22">
        <v>0</v>
      </c>
      <c r="I14" s="22"/>
    </row>
    <row r="15" spans="1:9" ht="36">
      <c r="A15" s="10">
        <v>7</v>
      </c>
      <c r="B15" s="14" t="s">
        <v>72</v>
      </c>
      <c r="C15" s="22"/>
      <c r="D15" s="22"/>
      <c r="E15" s="22">
        <v>118.04</v>
      </c>
      <c r="F15" s="25">
        <v>0</v>
      </c>
      <c r="G15" s="21">
        <v>1</v>
      </c>
      <c r="H15" s="22">
        <v>378.908</v>
      </c>
      <c r="I15" s="22"/>
    </row>
    <row r="16" spans="1:9" ht="27.75" customHeight="1">
      <c r="A16" s="10">
        <v>8</v>
      </c>
      <c r="B16" s="14" t="s">
        <v>73</v>
      </c>
      <c r="C16" s="22"/>
      <c r="D16" s="22"/>
      <c r="E16" s="12">
        <v>105.59</v>
      </c>
      <c r="F16" s="25">
        <v>0</v>
      </c>
      <c r="G16" s="21">
        <v>1</v>
      </c>
      <c r="H16" s="22">
        <v>338.944</v>
      </c>
      <c r="I16" s="22"/>
    </row>
    <row r="17" spans="1:9" ht="36">
      <c r="A17" s="10">
        <v>9</v>
      </c>
      <c r="B17" s="14" t="s">
        <v>74</v>
      </c>
      <c r="C17" s="19">
        <v>6.53</v>
      </c>
      <c r="D17" s="26">
        <v>0</v>
      </c>
      <c r="E17" s="22"/>
      <c r="F17" s="23"/>
      <c r="G17" s="21">
        <v>1</v>
      </c>
      <c r="H17" s="22">
        <v>418.181</v>
      </c>
      <c r="I17" s="22"/>
    </row>
    <row r="18" spans="1:9" ht="36">
      <c r="A18" s="10">
        <v>10</v>
      </c>
      <c r="B18" s="14" t="s">
        <v>75</v>
      </c>
      <c r="C18" s="27">
        <v>6.43</v>
      </c>
      <c r="D18" s="27">
        <v>6.43</v>
      </c>
      <c r="E18" s="19"/>
      <c r="F18" s="23"/>
      <c r="G18" s="21">
        <v>0</v>
      </c>
      <c r="H18" s="22">
        <v>0</v>
      </c>
      <c r="I18" s="22"/>
    </row>
    <row r="19" spans="1:9" ht="36">
      <c r="A19" s="10">
        <v>11</v>
      </c>
      <c r="B19" s="14" t="s">
        <v>76</v>
      </c>
      <c r="C19" s="12">
        <v>6.91</v>
      </c>
      <c r="D19" s="12">
        <v>6.91</v>
      </c>
      <c r="E19" s="19"/>
      <c r="F19" s="23"/>
      <c r="G19" s="21">
        <v>0</v>
      </c>
      <c r="H19" s="22">
        <v>0</v>
      </c>
      <c r="I19" s="22"/>
    </row>
    <row r="20" spans="1:9" ht="18">
      <c r="A20" s="10">
        <v>12</v>
      </c>
      <c r="B20" s="15" t="s">
        <v>77</v>
      </c>
      <c r="C20" s="28">
        <v>5.22</v>
      </c>
      <c r="D20" s="28">
        <v>5.22</v>
      </c>
      <c r="E20" s="19"/>
      <c r="F20" s="23"/>
      <c r="G20" s="21">
        <v>0</v>
      </c>
      <c r="H20" s="22">
        <v>0</v>
      </c>
      <c r="I20" s="22"/>
    </row>
    <row r="21" spans="1:9" ht="18">
      <c r="A21" s="10">
        <v>13</v>
      </c>
      <c r="B21" s="29" t="s">
        <v>10</v>
      </c>
      <c r="C21" s="27">
        <v>29.1</v>
      </c>
      <c r="D21" s="27">
        <v>21.454</v>
      </c>
      <c r="E21" s="19"/>
      <c r="F21" s="23"/>
      <c r="G21" s="21">
        <v>0.26</v>
      </c>
      <c r="H21" s="19">
        <v>489.65</v>
      </c>
      <c r="I21" s="19"/>
    </row>
    <row r="22" spans="1:9" ht="36">
      <c r="A22" s="10">
        <v>14</v>
      </c>
      <c r="B22" s="30" t="s">
        <v>11</v>
      </c>
      <c r="C22" s="27">
        <v>0.09</v>
      </c>
      <c r="D22" s="27">
        <v>0.09</v>
      </c>
      <c r="E22" s="19"/>
      <c r="F22" s="23"/>
      <c r="G22" s="21">
        <v>0</v>
      </c>
      <c r="H22" s="22">
        <v>0</v>
      </c>
      <c r="I22" s="22"/>
    </row>
    <row r="23" spans="1:9" ht="36">
      <c r="A23" s="10">
        <v>15</v>
      </c>
      <c r="B23" s="30" t="s">
        <v>12</v>
      </c>
      <c r="C23" s="19">
        <v>8.28</v>
      </c>
      <c r="D23" s="19">
        <v>8.28</v>
      </c>
      <c r="E23" s="22"/>
      <c r="F23" s="23"/>
      <c r="G23" s="21">
        <v>0</v>
      </c>
      <c r="H23" s="22">
        <v>0</v>
      </c>
      <c r="I23" s="22"/>
    </row>
    <row r="24" spans="1:9" ht="18">
      <c r="A24" s="10">
        <v>16</v>
      </c>
      <c r="B24" s="31" t="s">
        <v>13</v>
      </c>
      <c r="C24" s="19">
        <v>702.27</v>
      </c>
      <c r="D24" s="19">
        <v>397.044</v>
      </c>
      <c r="E24" s="22"/>
      <c r="F24" s="23"/>
      <c r="G24" s="21">
        <v>0.43</v>
      </c>
      <c r="H24" s="32">
        <v>19546.673</v>
      </c>
      <c r="I24" s="32">
        <v>19546.673</v>
      </c>
    </row>
    <row r="25" spans="1:9" ht="54">
      <c r="A25" s="10">
        <v>17</v>
      </c>
      <c r="B25" s="33" t="s">
        <v>14</v>
      </c>
      <c r="C25" s="22">
        <v>4.553</v>
      </c>
      <c r="D25" s="22">
        <v>4.553</v>
      </c>
      <c r="E25" s="19"/>
      <c r="F25" s="23"/>
      <c r="G25" s="21">
        <v>0</v>
      </c>
      <c r="H25" s="22">
        <v>0</v>
      </c>
      <c r="I25" s="22"/>
    </row>
    <row r="26" spans="1:9" ht="36">
      <c r="A26" s="10">
        <v>18</v>
      </c>
      <c r="B26" s="14" t="s">
        <v>15</v>
      </c>
      <c r="C26" s="19">
        <v>60.72</v>
      </c>
      <c r="D26" s="19">
        <v>51.727</v>
      </c>
      <c r="E26" s="22"/>
      <c r="F26" s="23"/>
      <c r="G26" s="21">
        <v>0.15</v>
      </c>
      <c r="H26" s="22">
        <v>575.912</v>
      </c>
      <c r="I26" s="22">
        <v>575.912</v>
      </c>
    </row>
    <row r="27" spans="1:9" ht="18">
      <c r="A27" s="10">
        <v>19</v>
      </c>
      <c r="B27" s="14" t="s">
        <v>16</v>
      </c>
      <c r="C27" s="19">
        <v>16.48</v>
      </c>
      <c r="D27" s="26">
        <v>0</v>
      </c>
      <c r="E27" s="22"/>
      <c r="F27" s="23"/>
      <c r="G27" s="21">
        <v>1</v>
      </c>
      <c r="H27" s="22">
        <v>1055.379</v>
      </c>
      <c r="I27" s="22">
        <v>1055.379</v>
      </c>
    </row>
    <row r="28" spans="1:9" ht="36">
      <c r="A28" s="10">
        <v>20</v>
      </c>
      <c r="B28" s="14" t="s">
        <v>17</v>
      </c>
      <c r="C28" s="34">
        <v>6.5</v>
      </c>
      <c r="D28" s="26">
        <v>0</v>
      </c>
      <c r="E28" s="22"/>
      <c r="F28" s="23"/>
      <c r="G28" s="21">
        <v>1</v>
      </c>
      <c r="H28" s="19">
        <v>416.26</v>
      </c>
      <c r="I28" s="19">
        <v>416.26</v>
      </c>
    </row>
    <row r="29" spans="1:9" ht="18">
      <c r="A29" s="10">
        <v>21</v>
      </c>
      <c r="B29" s="14" t="s">
        <v>18</v>
      </c>
      <c r="C29" s="19">
        <v>6.5</v>
      </c>
      <c r="D29" s="26">
        <v>0</v>
      </c>
      <c r="E29" s="22"/>
      <c r="F29" s="23"/>
      <c r="G29" s="21">
        <v>1</v>
      </c>
      <c r="H29" s="19">
        <v>416.26</v>
      </c>
      <c r="I29" s="19">
        <v>416.26</v>
      </c>
    </row>
    <row r="30" spans="1:9" ht="54">
      <c r="A30" s="10">
        <v>22</v>
      </c>
      <c r="B30" s="35" t="s">
        <v>19</v>
      </c>
      <c r="C30" s="22">
        <v>0.426</v>
      </c>
      <c r="D30" s="26">
        <v>0</v>
      </c>
      <c r="E30" s="22"/>
      <c r="F30" s="23"/>
      <c r="G30" s="21">
        <v>1</v>
      </c>
      <c r="H30" s="22">
        <v>27.281</v>
      </c>
      <c r="I30" s="22">
        <v>27.281</v>
      </c>
    </row>
    <row r="31" spans="1:9" ht="18">
      <c r="A31" s="10">
        <v>23</v>
      </c>
      <c r="B31" s="14" t="s">
        <v>20</v>
      </c>
      <c r="C31" s="19">
        <v>1.13</v>
      </c>
      <c r="D31" s="26">
        <v>0</v>
      </c>
      <c r="E31" s="22"/>
      <c r="F31" s="23"/>
      <c r="G31" s="21">
        <v>1</v>
      </c>
      <c r="H31" s="22">
        <v>72.365</v>
      </c>
      <c r="I31" s="22">
        <v>36.183</v>
      </c>
    </row>
    <row r="32" spans="1:9" ht="54">
      <c r="A32" s="10">
        <v>24</v>
      </c>
      <c r="B32" s="35" t="s">
        <v>21</v>
      </c>
      <c r="C32" s="27">
        <v>18.83</v>
      </c>
      <c r="D32" s="19">
        <v>18.83</v>
      </c>
      <c r="E32" s="22"/>
      <c r="F32" s="23"/>
      <c r="G32" s="21">
        <v>0</v>
      </c>
      <c r="H32" s="22">
        <v>0</v>
      </c>
      <c r="I32" s="22"/>
    </row>
    <row r="33" spans="1:9" ht="36">
      <c r="A33" s="10">
        <v>25</v>
      </c>
      <c r="B33" s="14" t="s">
        <v>22</v>
      </c>
      <c r="C33" s="27">
        <v>112.15</v>
      </c>
      <c r="D33" s="26">
        <v>0</v>
      </c>
      <c r="E33" s="22"/>
      <c r="F33" s="23"/>
      <c r="G33" s="21">
        <v>1</v>
      </c>
      <c r="H33" s="22">
        <v>7182.086</v>
      </c>
      <c r="I33" s="22"/>
    </row>
    <row r="34" spans="1:9" ht="18">
      <c r="A34" s="10">
        <v>26</v>
      </c>
      <c r="B34" s="14" t="s">
        <v>23</v>
      </c>
      <c r="C34" s="27">
        <v>99.03</v>
      </c>
      <c r="D34" s="26">
        <v>0</v>
      </c>
      <c r="E34" s="22"/>
      <c r="F34" s="23"/>
      <c r="G34" s="21">
        <v>1</v>
      </c>
      <c r="H34" s="22">
        <v>6341.881</v>
      </c>
      <c r="I34" s="22">
        <v>6341.881</v>
      </c>
    </row>
    <row r="35" spans="1:9" ht="18">
      <c r="A35" s="10">
        <v>27</v>
      </c>
      <c r="B35" s="14" t="s">
        <v>24</v>
      </c>
      <c r="C35" s="12">
        <v>65.86</v>
      </c>
      <c r="D35" s="24">
        <v>65.86</v>
      </c>
      <c r="E35" s="22"/>
      <c r="F35" s="23"/>
      <c r="G35" s="21">
        <v>0</v>
      </c>
      <c r="H35" s="22">
        <v>0</v>
      </c>
      <c r="I35" s="22"/>
    </row>
    <row r="36" spans="1:9" ht="36">
      <c r="A36" s="10">
        <v>28</v>
      </c>
      <c r="B36" s="36" t="s">
        <v>25</v>
      </c>
      <c r="C36" s="15"/>
      <c r="D36" s="15"/>
      <c r="E36" s="12" t="s">
        <v>113</v>
      </c>
      <c r="F36" s="37"/>
      <c r="G36" s="37"/>
      <c r="H36" s="22"/>
      <c r="I36" s="22">
        <v>720.291</v>
      </c>
    </row>
    <row r="37" spans="1:9" ht="54">
      <c r="A37" s="8"/>
      <c r="B37" s="38" t="s">
        <v>26</v>
      </c>
      <c r="C37" s="15"/>
      <c r="D37" s="15"/>
      <c r="E37" s="15"/>
      <c r="F37" s="37"/>
      <c r="G37" s="37"/>
      <c r="H37" s="22"/>
      <c r="I37" s="22"/>
    </row>
    <row r="38" spans="1:9" ht="18">
      <c r="A38" s="10">
        <v>29</v>
      </c>
      <c r="B38" s="14" t="s">
        <v>27</v>
      </c>
      <c r="C38" s="19">
        <v>11.38</v>
      </c>
      <c r="D38" s="26">
        <v>0</v>
      </c>
      <c r="E38" s="15"/>
      <c r="F38" s="37"/>
      <c r="G38" s="21">
        <v>1</v>
      </c>
      <c r="H38" s="22">
        <v>728.775</v>
      </c>
      <c r="I38" s="22"/>
    </row>
    <row r="39" spans="1:9" ht="36">
      <c r="A39" s="10">
        <v>30</v>
      </c>
      <c r="B39" s="14" t="s">
        <v>28</v>
      </c>
      <c r="C39" s="39">
        <v>10.23</v>
      </c>
      <c r="D39" s="26">
        <v>0</v>
      </c>
      <c r="E39" s="15"/>
      <c r="F39" s="37"/>
      <c r="G39" s="21">
        <v>1</v>
      </c>
      <c r="H39" s="22">
        <v>655.129</v>
      </c>
      <c r="I39" s="22"/>
    </row>
    <row r="40" spans="1:9" ht="36.75" customHeight="1">
      <c r="A40" s="10">
        <v>31</v>
      </c>
      <c r="B40" s="14" t="s">
        <v>79</v>
      </c>
      <c r="C40" s="22"/>
      <c r="D40" s="22"/>
      <c r="E40" s="12" t="s">
        <v>113</v>
      </c>
      <c r="F40" s="37"/>
      <c r="G40" s="37"/>
      <c r="H40" s="22"/>
      <c r="I40" s="22"/>
    </row>
    <row r="41" spans="1:9" ht="36">
      <c r="A41" s="8"/>
      <c r="B41" s="38" t="s">
        <v>29</v>
      </c>
      <c r="C41" s="22"/>
      <c r="D41" s="22"/>
      <c r="E41" s="15"/>
      <c r="F41" s="37"/>
      <c r="G41" s="37"/>
      <c r="H41" s="22"/>
      <c r="I41" s="22"/>
    </row>
    <row r="42" spans="1:9" ht="36">
      <c r="A42" s="10">
        <v>32</v>
      </c>
      <c r="B42" s="35" t="s">
        <v>30</v>
      </c>
      <c r="C42" s="19">
        <v>1.93</v>
      </c>
      <c r="D42" s="19">
        <v>1.93</v>
      </c>
      <c r="E42" s="15"/>
      <c r="F42" s="37"/>
      <c r="G42" s="21">
        <v>0</v>
      </c>
      <c r="H42" s="22">
        <v>0</v>
      </c>
      <c r="I42" s="22"/>
    </row>
    <row r="43" spans="1:9" ht="54">
      <c r="A43" s="10">
        <v>33</v>
      </c>
      <c r="B43" s="35" t="s">
        <v>78</v>
      </c>
      <c r="C43" s="19">
        <v>1.39</v>
      </c>
      <c r="D43" s="19">
        <v>1.39</v>
      </c>
      <c r="E43" s="40"/>
      <c r="F43" s="41"/>
      <c r="G43" s="21">
        <v>0</v>
      </c>
      <c r="H43" s="22">
        <v>0</v>
      </c>
      <c r="I43" s="22"/>
    </row>
    <row r="44" spans="1:9" ht="18">
      <c r="A44" s="10">
        <v>34</v>
      </c>
      <c r="B44" s="14" t="s">
        <v>31</v>
      </c>
      <c r="C44" s="19">
        <v>1.45</v>
      </c>
      <c r="D44" s="19">
        <v>1.45</v>
      </c>
      <c r="E44" s="15"/>
      <c r="F44" s="37"/>
      <c r="G44" s="21">
        <v>0</v>
      </c>
      <c r="H44" s="22">
        <v>0</v>
      </c>
      <c r="I44" s="22"/>
    </row>
    <row r="45" spans="1:9" ht="36">
      <c r="A45" s="10">
        <v>35</v>
      </c>
      <c r="B45" s="14" t="s">
        <v>32</v>
      </c>
      <c r="C45" s="19">
        <v>30.5</v>
      </c>
      <c r="D45" s="19">
        <v>30.5</v>
      </c>
      <c r="E45" s="40"/>
      <c r="F45" s="41"/>
      <c r="G45" s="21">
        <v>0</v>
      </c>
      <c r="H45" s="22">
        <v>0</v>
      </c>
      <c r="I45" s="22"/>
    </row>
    <row r="46" spans="1:9" ht="54">
      <c r="A46" s="8">
        <v>36</v>
      </c>
      <c r="B46" s="35" t="s">
        <v>80</v>
      </c>
      <c r="C46" s="22">
        <v>3.1</v>
      </c>
      <c r="D46" s="26">
        <v>0</v>
      </c>
      <c r="E46" s="22"/>
      <c r="F46" s="37"/>
      <c r="G46" s="21">
        <v>1</v>
      </c>
      <c r="H46" s="22">
        <v>198.524</v>
      </c>
      <c r="I46" s="22">
        <v>198.524</v>
      </c>
    </row>
    <row r="47" spans="1:9" ht="36">
      <c r="A47" s="10">
        <v>37</v>
      </c>
      <c r="B47" s="35" t="s">
        <v>81</v>
      </c>
      <c r="C47" s="22">
        <v>0.744</v>
      </c>
      <c r="D47" s="26">
        <v>0</v>
      </c>
      <c r="E47" s="22"/>
      <c r="F47" s="37"/>
      <c r="G47" s="21">
        <v>1</v>
      </c>
      <c r="H47" s="22">
        <v>47.646</v>
      </c>
      <c r="I47" s="22">
        <v>47.646</v>
      </c>
    </row>
    <row r="48" spans="1:9" ht="36">
      <c r="A48" s="10">
        <v>38</v>
      </c>
      <c r="B48" s="35" t="s">
        <v>33</v>
      </c>
      <c r="C48" s="22"/>
      <c r="D48" s="26"/>
      <c r="E48" s="22">
        <v>1998.73</v>
      </c>
      <c r="F48" s="22">
        <v>1998.73</v>
      </c>
      <c r="G48" s="21">
        <v>0</v>
      </c>
      <c r="H48" s="22">
        <v>0</v>
      </c>
      <c r="I48" s="22"/>
    </row>
    <row r="49" spans="1:9" ht="36">
      <c r="A49" s="10"/>
      <c r="B49" s="38" t="s">
        <v>34</v>
      </c>
      <c r="C49" s="22"/>
      <c r="D49" s="26"/>
      <c r="E49" s="22"/>
      <c r="F49" s="37"/>
      <c r="G49" s="37"/>
      <c r="H49" s="22"/>
      <c r="I49" s="22"/>
    </row>
    <row r="50" spans="1:9" ht="54">
      <c r="A50" s="10">
        <v>39</v>
      </c>
      <c r="B50" s="35" t="s">
        <v>82</v>
      </c>
      <c r="C50" s="19">
        <v>20.4</v>
      </c>
      <c r="D50" s="26">
        <v>0</v>
      </c>
      <c r="E50" s="22"/>
      <c r="F50" s="37"/>
      <c r="G50" s="21">
        <v>1</v>
      </c>
      <c r="H50" s="22">
        <v>1306.416</v>
      </c>
      <c r="I50" s="22">
        <v>1306.416</v>
      </c>
    </row>
    <row r="51" spans="1:9" ht="18">
      <c r="A51" s="10">
        <v>40</v>
      </c>
      <c r="B51" s="14" t="s">
        <v>35</v>
      </c>
      <c r="C51" s="19">
        <v>14.11</v>
      </c>
      <c r="D51" s="26">
        <v>0</v>
      </c>
      <c r="E51" s="22"/>
      <c r="F51" s="37"/>
      <c r="G51" s="21">
        <v>1</v>
      </c>
      <c r="H51" s="22">
        <v>903.604</v>
      </c>
      <c r="I51" s="22"/>
    </row>
    <row r="52" spans="1:9" ht="36">
      <c r="A52" s="10">
        <v>41</v>
      </c>
      <c r="B52" s="35" t="s">
        <v>36</v>
      </c>
      <c r="C52" s="22">
        <v>0.126</v>
      </c>
      <c r="D52" s="26">
        <v>0</v>
      </c>
      <c r="E52" s="22"/>
      <c r="F52" s="37"/>
      <c r="G52" s="21">
        <v>1</v>
      </c>
      <c r="H52" s="22">
        <v>8.069</v>
      </c>
      <c r="I52" s="22"/>
    </row>
    <row r="53" spans="1:9" ht="18">
      <c r="A53" s="10">
        <v>42</v>
      </c>
      <c r="B53" s="14" t="s">
        <v>37</v>
      </c>
      <c r="C53" s="19">
        <v>9.28</v>
      </c>
      <c r="D53" s="26">
        <v>0</v>
      </c>
      <c r="E53" s="22"/>
      <c r="F53" s="37"/>
      <c r="G53" s="21">
        <v>1</v>
      </c>
      <c r="H53" s="22">
        <v>594.291</v>
      </c>
      <c r="I53" s="22"/>
    </row>
    <row r="54" spans="1:9" ht="18">
      <c r="A54" s="10">
        <v>43</v>
      </c>
      <c r="B54" s="14" t="s">
        <v>38</v>
      </c>
      <c r="C54" s="19">
        <v>20.53</v>
      </c>
      <c r="D54" s="26">
        <v>0</v>
      </c>
      <c r="E54" s="22"/>
      <c r="F54" s="37"/>
      <c r="G54" s="21">
        <v>1</v>
      </c>
      <c r="H54" s="22">
        <v>1314.741</v>
      </c>
      <c r="I54" s="22"/>
    </row>
    <row r="55" spans="1:9" ht="36">
      <c r="A55" s="10">
        <v>44</v>
      </c>
      <c r="B55" s="14" t="s">
        <v>86</v>
      </c>
      <c r="C55" s="19"/>
      <c r="D55" s="26"/>
      <c r="E55" s="22">
        <v>38.463</v>
      </c>
      <c r="F55" s="42">
        <v>0</v>
      </c>
      <c r="G55" s="21">
        <v>1</v>
      </c>
      <c r="H55" s="22">
        <v>123.466</v>
      </c>
      <c r="I55" s="22"/>
    </row>
    <row r="56" spans="1:9" ht="18">
      <c r="A56" s="10">
        <v>45</v>
      </c>
      <c r="B56" s="14" t="s">
        <v>39</v>
      </c>
      <c r="C56" s="19">
        <v>4.93</v>
      </c>
      <c r="D56" s="26">
        <v>0</v>
      </c>
      <c r="E56" s="22"/>
      <c r="F56" s="42"/>
      <c r="G56" s="21">
        <v>1</v>
      </c>
      <c r="H56" s="22">
        <v>315.717</v>
      </c>
      <c r="I56" s="22"/>
    </row>
    <row r="57" spans="1:9" ht="36">
      <c r="A57" s="8">
        <v>46</v>
      </c>
      <c r="B57" s="35" t="s">
        <v>84</v>
      </c>
      <c r="C57" s="43">
        <v>19.51</v>
      </c>
      <c r="D57" s="26">
        <v>0</v>
      </c>
      <c r="E57" s="22"/>
      <c r="F57" s="42"/>
      <c r="G57" s="21">
        <v>1</v>
      </c>
      <c r="H57" s="19">
        <v>1249.42</v>
      </c>
      <c r="I57" s="19"/>
    </row>
    <row r="58" spans="1:9" ht="18">
      <c r="A58" s="10">
        <v>47</v>
      </c>
      <c r="B58" s="14" t="s">
        <v>83</v>
      </c>
      <c r="C58" s="19">
        <v>15.95</v>
      </c>
      <c r="D58" s="19">
        <v>9.839</v>
      </c>
      <c r="E58" s="15"/>
      <c r="F58" s="42"/>
      <c r="G58" s="21">
        <v>0.38</v>
      </c>
      <c r="H58" s="22">
        <v>391.348</v>
      </c>
      <c r="I58" s="22"/>
    </row>
    <row r="59" spans="1:9" ht="36">
      <c r="A59" s="8">
        <v>48</v>
      </c>
      <c r="B59" s="14" t="s">
        <v>40</v>
      </c>
      <c r="C59" s="22"/>
      <c r="D59" s="22"/>
      <c r="E59" s="12">
        <v>318.832</v>
      </c>
      <c r="F59" s="42">
        <v>0</v>
      </c>
      <c r="G59" s="21">
        <v>1</v>
      </c>
      <c r="H59" s="22">
        <v>1023.451</v>
      </c>
      <c r="I59" s="22"/>
    </row>
    <row r="60" spans="1:9" ht="54" customHeight="1">
      <c r="A60" s="8"/>
      <c r="B60" s="38" t="s">
        <v>41</v>
      </c>
      <c r="C60" s="19"/>
      <c r="D60" s="19"/>
      <c r="E60" s="15"/>
      <c r="F60" s="37"/>
      <c r="G60" s="37"/>
      <c r="H60" s="22"/>
      <c r="I60" s="22"/>
    </row>
    <row r="61" spans="1:9" ht="32.25" customHeight="1">
      <c r="A61" s="10">
        <v>49</v>
      </c>
      <c r="B61" s="12" t="s">
        <v>85</v>
      </c>
      <c r="C61" s="19">
        <v>25.43</v>
      </c>
      <c r="D61" s="26">
        <v>0</v>
      </c>
      <c r="E61" s="22"/>
      <c r="F61" s="37"/>
      <c r="G61" s="21">
        <v>1</v>
      </c>
      <c r="H61" s="22">
        <v>1628.537</v>
      </c>
      <c r="I61" s="22">
        <v>1628.537</v>
      </c>
    </row>
    <row r="62" spans="1:9" ht="36">
      <c r="A62" s="10">
        <v>50</v>
      </c>
      <c r="B62" s="14" t="s">
        <v>42</v>
      </c>
      <c r="C62" s="19">
        <v>119.28</v>
      </c>
      <c r="D62" s="26">
        <v>0</v>
      </c>
      <c r="E62" s="22"/>
      <c r="F62" s="37"/>
      <c r="G62" s="21">
        <v>1</v>
      </c>
      <c r="H62" s="22">
        <v>7638.691</v>
      </c>
      <c r="I62" s="22">
        <v>7638.691</v>
      </c>
    </row>
    <row r="63" spans="1:9" ht="18">
      <c r="A63" s="10">
        <v>51</v>
      </c>
      <c r="B63" s="14" t="s">
        <v>43</v>
      </c>
      <c r="C63" s="19">
        <v>43.23</v>
      </c>
      <c r="D63" s="26">
        <v>0</v>
      </c>
      <c r="E63" s="22"/>
      <c r="F63" s="37"/>
      <c r="G63" s="21">
        <v>1</v>
      </c>
      <c r="H63" s="22">
        <v>2768.449</v>
      </c>
      <c r="I63" s="22">
        <v>2768.449</v>
      </c>
    </row>
    <row r="64" spans="1:9" ht="18">
      <c r="A64" s="10">
        <v>52</v>
      </c>
      <c r="B64" s="14" t="s">
        <v>44</v>
      </c>
      <c r="C64" s="19">
        <v>25.12</v>
      </c>
      <c r="D64" s="19">
        <v>25.12</v>
      </c>
      <c r="E64" s="15"/>
      <c r="F64" s="37"/>
      <c r="G64" s="21">
        <v>0</v>
      </c>
      <c r="H64" s="22">
        <v>0</v>
      </c>
      <c r="I64" s="22"/>
    </row>
    <row r="65" spans="1:9" ht="36">
      <c r="A65" s="10">
        <v>53</v>
      </c>
      <c r="B65" s="14" t="s">
        <v>45</v>
      </c>
      <c r="C65" s="19">
        <v>7.78</v>
      </c>
      <c r="D65" s="26">
        <v>0</v>
      </c>
      <c r="E65" s="22"/>
      <c r="F65" s="37"/>
      <c r="G65" s="21">
        <v>1</v>
      </c>
      <c r="H65" s="22">
        <v>498.231</v>
      </c>
      <c r="I65" s="22">
        <v>498.231</v>
      </c>
    </row>
    <row r="66" spans="1:9" ht="36">
      <c r="A66" s="10">
        <v>54</v>
      </c>
      <c r="B66" s="14" t="s">
        <v>46</v>
      </c>
      <c r="C66" s="19">
        <v>2.35</v>
      </c>
      <c r="D66" s="26">
        <v>0</v>
      </c>
      <c r="E66" s="22"/>
      <c r="F66" s="37"/>
      <c r="G66" s="21">
        <v>1</v>
      </c>
      <c r="H66" s="22">
        <v>150.494</v>
      </c>
      <c r="I66" s="22">
        <v>150.494</v>
      </c>
    </row>
    <row r="67" spans="1:9" ht="36">
      <c r="A67" s="10">
        <v>55</v>
      </c>
      <c r="B67" s="14" t="s">
        <v>47</v>
      </c>
      <c r="C67" s="19">
        <v>15.99</v>
      </c>
      <c r="D67" s="26">
        <v>0</v>
      </c>
      <c r="E67" s="22"/>
      <c r="F67" s="37"/>
      <c r="G67" s="21">
        <v>1</v>
      </c>
      <c r="H67" s="19">
        <v>1024</v>
      </c>
      <c r="I67" s="19">
        <v>1024</v>
      </c>
    </row>
    <row r="68" spans="1:9" ht="36">
      <c r="A68" s="8"/>
      <c r="B68" s="38" t="s">
        <v>48</v>
      </c>
      <c r="C68" s="22"/>
      <c r="D68" s="22"/>
      <c r="E68" s="15"/>
      <c r="F68" s="37"/>
      <c r="G68" s="37"/>
      <c r="H68" s="22"/>
      <c r="I68" s="22"/>
    </row>
    <row r="69" spans="1:9" ht="36">
      <c r="A69" s="10">
        <v>56</v>
      </c>
      <c r="B69" s="44" t="s">
        <v>108</v>
      </c>
      <c r="C69" s="22">
        <v>6.37</v>
      </c>
      <c r="D69" s="22">
        <v>6.37</v>
      </c>
      <c r="E69" s="15"/>
      <c r="F69" s="37"/>
      <c r="G69" s="21">
        <v>0</v>
      </c>
      <c r="H69" s="22">
        <v>0</v>
      </c>
      <c r="I69" s="22"/>
    </row>
    <row r="70" spans="1:9" ht="54">
      <c r="A70" s="10">
        <v>57</v>
      </c>
      <c r="B70" s="44" t="s">
        <v>87</v>
      </c>
      <c r="C70" s="22">
        <v>2.851</v>
      </c>
      <c r="D70" s="22">
        <v>2.851</v>
      </c>
      <c r="E70" s="15"/>
      <c r="F70" s="37"/>
      <c r="G70" s="21">
        <v>0</v>
      </c>
      <c r="H70" s="22">
        <v>0</v>
      </c>
      <c r="I70" s="22"/>
    </row>
    <row r="71" spans="1:9" ht="36">
      <c r="A71" s="8">
        <v>58</v>
      </c>
      <c r="B71" s="44" t="s">
        <v>49</v>
      </c>
      <c r="C71" s="22"/>
      <c r="D71" s="22"/>
      <c r="E71" s="12">
        <v>87.74</v>
      </c>
      <c r="F71" s="42">
        <v>0</v>
      </c>
      <c r="G71" s="21">
        <v>1</v>
      </c>
      <c r="H71" s="22">
        <v>281.645</v>
      </c>
      <c r="I71" s="22"/>
    </row>
    <row r="72" spans="1:9" ht="36">
      <c r="A72" s="8">
        <v>59</v>
      </c>
      <c r="B72" s="44" t="s">
        <v>50</v>
      </c>
      <c r="C72" s="22"/>
      <c r="D72" s="22"/>
      <c r="E72" s="12">
        <v>72.38</v>
      </c>
      <c r="F72" s="42">
        <v>0</v>
      </c>
      <c r="G72" s="21">
        <v>1</v>
      </c>
      <c r="H72" s="22">
        <v>232.34</v>
      </c>
      <c r="I72" s="22"/>
    </row>
    <row r="73" spans="1:9" ht="36">
      <c r="A73" s="10">
        <v>60</v>
      </c>
      <c r="B73" s="44" t="s">
        <v>51</v>
      </c>
      <c r="C73" s="22">
        <v>2.38</v>
      </c>
      <c r="D73" s="26">
        <v>0</v>
      </c>
      <c r="E73" s="22"/>
      <c r="F73" s="42"/>
      <c r="G73" s="21">
        <v>1</v>
      </c>
      <c r="H73" s="22">
        <v>152.415</v>
      </c>
      <c r="I73" s="22"/>
    </row>
    <row r="74" spans="1:9" ht="36">
      <c r="A74" s="8">
        <v>61</v>
      </c>
      <c r="B74" s="44" t="s">
        <v>52</v>
      </c>
      <c r="C74" s="12">
        <v>6.97</v>
      </c>
      <c r="D74" s="12">
        <v>2.516</v>
      </c>
      <c r="E74" s="12"/>
      <c r="F74" s="45"/>
      <c r="G74" s="21">
        <v>0.64</v>
      </c>
      <c r="H74" s="22">
        <v>285.234</v>
      </c>
      <c r="I74" s="22"/>
    </row>
    <row r="75" spans="1:9" ht="36">
      <c r="A75" s="8">
        <v>62</v>
      </c>
      <c r="B75" s="44" t="s">
        <v>53</v>
      </c>
      <c r="C75" s="12">
        <v>7.34</v>
      </c>
      <c r="D75" s="12">
        <v>1.202</v>
      </c>
      <c r="E75" s="12"/>
      <c r="F75" s="45"/>
      <c r="G75" s="21">
        <v>0.84</v>
      </c>
      <c r="H75" s="22">
        <v>393.078</v>
      </c>
      <c r="I75" s="22"/>
    </row>
    <row r="76" spans="1:9" ht="36">
      <c r="A76" s="8">
        <v>63</v>
      </c>
      <c r="B76" s="44" t="s">
        <v>54</v>
      </c>
      <c r="C76" s="22"/>
      <c r="D76" s="22"/>
      <c r="E76" s="12">
        <v>33.814</v>
      </c>
      <c r="F76" s="42">
        <v>0</v>
      </c>
      <c r="G76" s="21">
        <v>1</v>
      </c>
      <c r="H76" s="22">
        <v>108.543</v>
      </c>
      <c r="I76" s="22"/>
    </row>
    <row r="77" spans="1:9" ht="36">
      <c r="A77" s="8">
        <v>64</v>
      </c>
      <c r="B77" s="44" t="s">
        <v>55</v>
      </c>
      <c r="C77" s="22"/>
      <c r="D77" s="22"/>
      <c r="E77" s="12">
        <v>44.95</v>
      </c>
      <c r="F77" s="42">
        <v>0</v>
      </c>
      <c r="G77" s="21">
        <v>1</v>
      </c>
      <c r="H77" s="19">
        <v>144.29</v>
      </c>
      <c r="I77" s="19"/>
    </row>
    <row r="78" spans="1:9" ht="36">
      <c r="A78" s="10">
        <v>65</v>
      </c>
      <c r="B78" s="44" t="s">
        <v>56</v>
      </c>
      <c r="C78" s="22">
        <v>2.29</v>
      </c>
      <c r="D78" s="26">
        <v>0</v>
      </c>
      <c r="E78" s="22"/>
      <c r="F78" s="37"/>
      <c r="G78" s="21">
        <v>1</v>
      </c>
      <c r="H78" s="22">
        <v>146.652</v>
      </c>
      <c r="I78" s="22"/>
    </row>
    <row r="79" spans="1:9" ht="36">
      <c r="A79" s="8">
        <v>66</v>
      </c>
      <c r="B79" s="44" t="s">
        <v>57</v>
      </c>
      <c r="C79" s="12">
        <v>2.26</v>
      </c>
      <c r="D79" s="12">
        <v>2.26</v>
      </c>
      <c r="E79" s="15"/>
      <c r="F79" s="37"/>
      <c r="G79" s="21">
        <v>0</v>
      </c>
      <c r="H79" s="22">
        <v>0</v>
      </c>
      <c r="I79" s="22"/>
    </row>
    <row r="80" spans="1:9" ht="36">
      <c r="A80" s="10">
        <v>67</v>
      </c>
      <c r="B80" s="44" t="s">
        <v>58</v>
      </c>
      <c r="C80" s="46">
        <v>2.16</v>
      </c>
      <c r="D80" s="46">
        <v>2.16</v>
      </c>
      <c r="E80" s="15"/>
      <c r="F80" s="37"/>
      <c r="G80" s="21">
        <v>0</v>
      </c>
      <c r="H80" s="22">
        <v>0</v>
      </c>
      <c r="I80" s="22"/>
    </row>
    <row r="81" spans="1:9" ht="36">
      <c r="A81" s="10">
        <v>68</v>
      </c>
      <c r="B81" s="44" t="s">
        <v>59</v>
      </c>
      <c r="C81" s="46">
        <v>38.9</v>
      </c>
      <c r="D81" s="26">
        <v>0</v>
      </c>
      <c r="E81" s="22"/>
      <c r="F81" s="37"/>
      <c r="G81" s="21">
        <v>1</v>
      </c>
      <c r="H81" s="22">
        <v>2491.156</v>
      </c>
      <c r="I81" s="22"/>
    </row>
    <row r="82" spans="1:9" ht="36">
      <c r="A82" s="10">
        <v>69</v>
      </c>
      <c r="B82" s="44" t="s">
        <v>60</v>
      </c>
      <c r="C82" s="19">
        <v>140.72</v>
      </c>
      <c r="D82" s="19">
        <v>4.01</v>
      </c>
      <c r="E82" s="15"/>
      <c r="F82" s="37"/>
      <c r="G82" s="21">
        <v>0.97</v>
      </c>
      <c r="H82" s="22">
        <v>8754.908</v>
      </c>
      <c r="I82" s="22"/>
    </row>
    <row r="83" spans="1:9" ht="18">
      <c r="A83" s="10">
        <v>70</v>
      </c>
      <c r="B83" s="44" t="s">
        <v>61</v>
      </c>
      <c r="C83" s="22">
        <v>4.66</v>
      </c>
      <c r="D83" s="26">
        <v>0</v>
      </c>
      <c r="E83" s="22"/>
      <c r="F83" s="37"/>
      <c r="G83" s="21">
        <v>1</v>
      </c>
      <c r="H83" s="22">
        <v>298.426</v>
      </c>
      <c r="I83" s="22"/>
    </row>
    <row r="84" spans="1:9" ht="18">
      <c r="A84" s="10"/>
      <c r="B84" s="47" t="s">
        <v>104</v>
      </c>
      <c r="C84" s="48">
        <f>SUM(C12:C83)</f>
        <v>1802.8600000000004</v>
      </c>
      <c r="D84" s="48">
        <f>SUM(D12:D83)</f>
        <v>702.206</v>
      </c>
      <c r="E84" s="48">
        <f>SUM(E12:E83)</f>
        <v>2818.5389999999998</v>
      </c>
      <c r="F84" s="48">
        <f>SUM(F12:F83)</f>
        <v>1998.73</v>
      </c>
      <c r="G84" s="21"/>
      <c r="H84" s="48">
        <f>SUM(H12:H83)</f>
        <v>73117.46599999999</v>
      </c>
      <c r="I84" s="48">
        <f>SUM(I12:I83)</f>
        <v>44397.108</v>
      </c>
    </row>
    <row r="85" spans="1:9" ht="18">
      <c r="A85" s="10"/>
      <c r="B85" s="44" t="s">
        <v>105</v>
      </c>
      <c r="C85" s="19">
        <f>C84*0.55</f>
        <v>991.5730000000003</v>
      </c>
      <c r="D85" s="19">
        <f>D84*0.55</f>
        <v>386.21330000000006</v>
      </c>
      <c r="E85" s="19">
        <f>E84*0.55</f>
        <v>1550.19645</v>
      </c>
      <c r="F85" s="19">
        <f>F84*0.55</f>
        <v>1099.3015</v>
      </c>
      <c r="G85" s="21"/>
      <c r="H85" s="19">
        <f>(C85-D85)*64.04+(E85-F85)*3.21</f>
        <v>40214.60797750001</v>
      </c>
      <c r="I85" s="19">
        <f>I84*0.55</f>
        <v>24418.4094</v>
      </c>
    </row>
    <row r="86" spans="1:9" ht="36">
      <c r="A86" s="10"/>
      <c r="B86" s="47" t="s">
        <v>62</v>
      </c>
      <c r="C86" s="19"/>
      <c r="D86" s="49"/>
      <c r="E86" s="22"/>
      <c r="F86" s="37"/>
      <c r="G86" s="21"/>
      <c r="H86" s="22"/>
      <c r="I86" s="22"/>
    </row>
    <row r="87" spans="1:9" ht="36">
      <c r="A87" s="10">
        <v>71</v>
      </c>
      <c r="B87" s="44" t="s">
        <v>63</v>
      </c>
      <c r="C87" s="19">
        <f>C85*0.024</f>
        <v>23.79775200000001</v>
      </c>
      <c r="D87" s="19">
        <f>D85*0.024</f>
        <v>9.269119200000002</v>
      </c>
      <c r="E87" s="19">
        <f>E85*0.024</f>
        <v>37.2047148</v>
      </c>
      <c r="F87" s="19">
        <f>F85*0.024</f>
        <v>26.383236</v>
      </c>
      <c r="G87" s="21"/>
      <c r="H87" s="19">
        <f>(C87-D87)*64.04+(E87-F87)*3.21</f>
        <v>965.1505914600006</v>
      </c>
      <c r="I87" s="19">
        <f>I85*0.024</f>
        <v>586.0418256</v>
      </c>
    </row>
    <row r="88" spans="1:9" ht="54">
      <c r="A88" s="10">
        <v>73</v>
      </c>
      <c r="B88" s="44" t="s">
        <v>64</v>
      </c>
      <c r="C88" s="22">
        <v>10.62</v>
      </c>
      <c r="D88" s="26">
        <v>0</v>
      </c>
      <c r="E88" s="22"/>
      <c r="F88" s="37"/>
      <c r="G88" s="21">
        <v>1</v>
      </c>
      <c r="H88" s="22">
        <v>680.105</v>
      </c>
      <c r="I88" s="22"/>
    </row>
    <row r="89" spans="1:9" ht="18">
      <c r="A89" s="10"/>
      <c r="B89" s="44" t="s">
        <v>96</v>
      </c>
      <c r="C89" s="19">
        <f>C87+C88</f>
        <v>34.41775200000001</v>
      </c>
      <c r="D89" s="19">
        <f>D87+D88</f>
        <v>9.269119200000002</v>
      </c>
      <c r="E89" s="19">
        <f>E87+E88</f>
        <v>37.2047148</v>
      </c>
      <c r="F89" s="19">
        <f>F87+F88</f>
        <v>26.383236</v>
      </c>
      <c r="G89" s="21"/>
      <c r="H89" s="19">
        <f>H87+H88</f>
        <v>1645.2555914600007</v>
      </c>
      <c r="I89" s="19">
        <f>I87+I88</f>
        <v>586.0418256</v>
      </c>
    </row>
    <row r="90" spans="1:9" ht="18">
      <c r="A90" s="10"/>
      <c r="B90" s="44" t="s">
        <v>100</v>
      </c>
      <c r="C90" s="19">
        <f>C85+C89</f>
        <v>1025.9907520000004</v>
      </c>
      <c r="D90" s="19">
        <f>D85+D89</f>
        <v>395.48241920000004</v>
      </c>
      <c r="E90" s="19">
        <f>E85+E89</f>
        <v>1587.4011647999998</v>
      </c>
      <c r="F90" s="19">
        <f>F85+F89</f>
        <v>1125.684736</v>
      </c>
      <c r="G90" s="21"/>
      <c r="H90" s="19">
        <f>(C90-D90)*64.04+(E90-F90)*3.21</f>
        <v>41859.863368960025</v>
      </c>
      <c r="I90" s="19">
        <f>I85+I89</f>
        <v>25004.4512256</v>
      </c>
    </row>
    <row r="91" spans="1:9" ht="18">
      <c r="A91" s="10"/>
      <c r="B91" s="47" t="s">
        <v>94</v>
      </c>
      <c r="C91" s="22"/>
      <c r="D91" s="26"/>
      <c r="E91" s="22"/>
      <c r="F91" s="37"/>
      <c r="G91" s="21"/>
      <c r="H91" s="22"/>
      <c r="I91" s="22"/>
    </row>
    <row r="92" spans="1:9" ht="36">
      <c r="A92" s="10">
        <v>74</v>
      </c>
      <c r="B92" s="44" t="s">
        <v>65</v>
      </c>
      <c r="C92" s="19">
        <f>C90*0.048</f>
        <v>49.24755609600002</v>
      </c>
      <c r="D92" s="19">
        <f>D90*0.048</f>
        <v>18.983156121600004</v>
      </c>
      <c r="E92" s="19">
        <f>E90*0.048</f>
        <v>76.1952559104</v>
      </c>
      <c r="F92" s="19">
        <f>F90*0.048</f>
        <v>54.032867327999995</v>
      </c>
      <c r="G92" s="21"/>
      <c r="H92" s="19">
        <f>H90*0.048</f>
        <v>2009.2734417100812</v>
      </c>
      <c r="I92" s="19">
        <f>I90*0.048</f>
        <v>1200.2136588288001</v>
      </c>
    </row>
    <row r="93" spans="1:9" ht="36">
      <c r="A93" s="10">
        <v>75</v>
      </c>
      <c r="B93" s="44" t="s">
        <v>101</v>
      </c>
      <c r="C93" s="19">
        <f>C90*0.025</f>
        <v>25.64976880000001</v>
      </c>
      <c r="D93" s="19">
        <f>D90*0.025</f>
        <v>9.887060480000002</v>
      </c>
      <c r="E93" s="19">
        <f>E90*0.025</f>
        <v>39.685029119999996</v>
      </c>
      <c r="F93" s="19">
        <f>F90*0.025</f>
        <v>28.1421184</v>
      </c>
      <c r="G93" s="21"/>
      <c r="H93" s="19">
        <f>H90*0.025</f>
        <v>1046.4965842240006</v>
      </c>
      <c r="I93" s="19">
        <f>I90*0.025</f>
        <v>625.1112806400001</v>
      </c>
    </row>
    <row r="94" spans="1:9" ht="18">
      <c r="A94" s="10"/>
      <c r="B94" s="44" t="s">
        <v>97</v>
      </c>
      <c r="C94" s="19">
        <f>SUM(C92:C93)</f>
        <v>74.89732489600003</v>
      </c>
      <c r="D94" s="19">
        <f>SUM(D92:D93)</f>
        <v>28.870216601600006</v>
      </c>
      <c r="E94" s="19">
        <f>SUM(E92:E93)</f>
        <v>115.88028503039999</v>
      </c>
      <c r="F94" s="19">
        <f>SUM(F92:F93)</f>
        <v>82.174985728</v>
      </c>
      <c r="G94" s="21"/>
      <c r="H94" s="19">
        <f>SUM(H92:H93)</f>
        <v>3055.770025934082</v>
      </c>
      <c r="I94" s="19">
        <f>SUM(I92:I93)</f>
        <v>1825.3249394688003</v>
      </c>
    </row>
    <row r="95" spans="1:9" ht="18">
      <c r="A95" s="10"/>
      <c r="B95" s="44" t="s">
        <v>98</v>
      </c>
      <c r="C95" s="19">
        <f>C84+C89+C94</f>
        <v>1912.1750768960005</v>
      </c>
      <c r="D95" s="19">
        <f>D84+D89+D94</f>
        <v>740.3453358016</v>
      </c>
      <c r="E95" s="19">
        <f>E84+E89+E94</f>
        <v>2971.6239998304</v>
      </c>
      <c r="F95" s="19">
        <f>F84+F89+F94</f>
        <v>2107.288221728</v>
      </c>
      <c r="G95" s="21"/>
      <c r="H95" s="19">
        <f>H84+H89+H94</f>
        <v>77818.49161739406</v>
      </c>
      <c r="I95" s="19">
        <f>I84+I89+I94</f>
        <v>46808.4747650688</v>
      </c>
    </row>
    <row r="96" spans="1:9" ht="36">
      <c r="A96" s="9"/>
      <c r="B96" s="47" t="s">
        <v>66</v>
      </c>
      <c r="C96" s="22"/>
      <c r="D96" s="22"/>
      <c r="E96" s="15"/>
      <c r="F96" s="22"/>
      <c r="G96" s="22"/>
      <c r="H96" s="22"/>
      <c r="I96" s="22"/>
    </row>
    <row r="97" spans="1:9" ht="18">
      <c r="A97" s="9">
        <v>80</v>
      </c>
      <c r="B97" s="44" t="s">
        <v>95</v>
      </c>
      <c r="C97" s="19">
        <f>C95*0.03</f>
        <v>57.365252306880016</v>
      </c>
      <c r="D97" s="19">
        <f>D95*0.03</f>
        <v>22.210360074047998</v>
      </c>
      <c r="E97" s="19">
        <f>E95*0.03</f>
        <v>89.148719994912</v>
      </c>
      <c r="F97" s="19">
        <f>F95*0.03</f>
        <v>63.21864665183999</v>
      </c>
      <c r="G97" s="22"/>
      <c r="H97" s="19">
        <f>H95*0.03</f>
        <v>2334.5547485218217</v>
      </c>
      <c r="I97" s="19">
        <f>I95*0.03</f>
        <v>1404.254242952064</v>
      </c>
    </row>
    <row r="98" spans="1:9" ht="36">
      <c r="A98" s="9"/>
      <c r="B98" s="47" t="s">
        <v>103</v>
      </c>
      <c r="C98" s="22"/>
      <c r="D98" s="22"/>
      <c r="E98" s="15"/>
      <c r="F98" s="22"/>
      <c r="G98" s="22"/>
      <c r="H98" s="22"/>
      <c r="I98" s="22"/>
    </row>
    <row r="99" spans="1:9" ht="36">
      <c r="A99" s="9">
        <v>82</v>
      </c>
      <c r="B99" s="44" t="s">
        <v>67</v>
      </c>
      <c r="C99" s="22"/>
      <c r="D99" s="49">
        <v>1</v>
      </c>
      <c r="E99" s="15"/>
      <c r="F99" s="22"/>
      <c r="G99" s="22"/>
      <c r="H99" s="22">
        <v>0</v>
      </c>
      <c r="I99" s="22"/>
    </row>
    <row r="100" spans="1:9" ht="54">
      <c r="A100" s="9">
        <v>83</v>
      </c>
      <c r="B100" s="44" t="s">
        <v>68</v>
      </c>
      <c r="C100" s="22"/>
      <c r="D100" s="49">
        <v>1</v>
      </c>
      <c r="E100" s="15"/>
      <c r="F100" s="22"/>
      <c r="G100" s="22"/>
      <c r="H100" s="22">
        <v>0</v>
      </c>
      <c r="I100" s="22"/>
    </row>
    <row r="101" spans="1:9" ht="18">
      <c r="A101" s="9">
        <v>84</v>
      </c>
      <c r="B101" s="44" t="s">
        <v>69</v>
      </c>
      <c r="C101" s="22"/>
      <c r="D101" s="49">
        <v>1</v>
      </c>
      <c r="E101" s="15"/>
      <c r="F101" s="15"/>
      <c r="G101" s="15"/>
      <c r="H101" s="22">
        <v>0</v>
      </c>
      <c r="I101" s="22"/>
    </row>
    <row r="102" spans="1:9" ht="18">
      <c r="A102" s="9"/>
      <c r="B102" s="44" t="s">
        <v>99</v>
      </c>
      <c r="C102" s="22"/>
      <c r="D102" s="19">
        <f>D95+D97</f>
        <v>762.555695875648</v>
      </c>
      <c r="E102" s="19">
        <f>E95+E97</f>
        <v>3060.772719825312</v>
      </c>
      <c r="F102" s="19">
        <f>F95+F97</f>
        <v>2170.50686837984</v>
      </c>
      <c r="G102" s="15"/>
      <c r="H102" s="19">
        <f>H95+H97</f>
        <v>80153.04636591588</v>
      </c>
      <c r="I102" s="19">
        <f>I95+I97</f>
        <v>48212.72900802086</v>
      </c>
    </row>
    <row r="103" spans="1:9" ht="36">
      <c r="A103" s="9">
        <v>85</v>
      </c>
      <c r="B103" s="44" t="s">
        <v>70</v>
      </c>
      <c r="C103" s="22"/>
      <c r="D103" s="19">
        <f>D102*0.03</f>
        <v>22.87667087626944</v>
      </c>
      <c r="E103" s="19">
        <f>E102*0.03</f>
        <v>91.82318159475935</v>
      </c>
      <c r="F103" s="19">
        <f>F102*0.03</f>
        <v>65.11520605139519</v>
      </c>
      <c r="G103" s="15"/>
      <c r="H103" s="19">
        <f>H102*0.03</f>
        <v>2404.5913909774763</v>
      </c>
      <c r="I103" s="19">
        <f>I102*0.03</f>
        <v>1446.3818702406259</v>
      </c>
    </row>
    <row r="104" spans="1:9" ht="18">
      <c r="A104" s="9"/>
      <c r="B104" s="44" t="s">
        <v>88</v>
      </c>
      <c r="C104" s="22"/>
      <c r="D104" s="19">
        <f>D102+D103</f>
        <v>785.4323667519175</v>
      </c>
      <c r="E104" s="19">
        <f>E102+E103</f>
        <v>3152.595901420071</v>
      </c>
      <c r="F104" s="19">
        <f>F102+F103</f>
        <v>2235.622074431235</v>
      </c>
      <c r="G104" s="15"/>
      <c r="H104" s="19">
        <f>H102+H103</f>
        <v>82557.63775689337</v>
      </c>
      <c r="I104" s="19">
        <f>I102+I103</f>
        <v>49659.11087826149</v>
      </c>
    </row>
    <row r="105" spans="1:9" ht="18">
      <c r="A105" s="9"/>
      <c r="B105" s="44" t="s">
        <v>93</v>
      </c>
      <c r="C105" s="22"/>
      <c r="D105" s="19">
        <f>D104*0.18</f>
        <v>141.37782601534514</v>
      </c>
      <c r="E105" s="19">
        <f>E104*0.18</f>
        <v>567.4672622556128</v>
      </c>
      <c r="F105" s="19">
        <f>F104*0.18</f>
        <v>402.41197339762226</v>
      </c>
      <c r="G105" s="15"/>
      <c r="H105" s="19">
        <f>H104*0.18</f>
        <v>14860.374796240805</v>
      </c>
      <c r="I105" s="19">
        <f>I104*0.18</f>
        <v>8938.639958087067</v>
      </c>
    </row>
    <row r="106" spans="1:9" ht="18">
      <c r="A106" s="9"/>
      <c r="B106" s="47" t="s">
        <v>71</v>
      </c>
      <c r="C106" s="22"/>
      <c r="D106" s="19">
        <f>D104+D105</f>
        <v>926.8101927672626</v>
      </c>
      <c r="E106" s="19">
        <f>E104+E105</f>
        <v>3720.063163675684</v>
      </c>
      <c r="F106" s="19">
        <f>F104+F105</f>
        <v>2638.034047828857</v>
      </c>
      <c r="G106" s="15"/>
      <c r="H106" s="48">
        <f>H104+H105</f>
        <v>97418.01255313418</v>
      </c>
      <c r="I106" s="48">
        <f>I104+I105</f>
        <v>58597.750836348554</v>
      </c>
    </row>
    <row r="107" spans="1:9" ht="18">
      <c r="A107" s="4"/>
      <c r="B107" s="50"/>
      <c r="C107" s="51"/>
      <c r="D107" s="51"/>
      <c r="E107" s="51"/>
      <c r="F107" s="51"/>
      <c r="G107" s="52"/>
      <c r="H107" s="52"/>
      <c r="I107" s="52"/>
    </row>
    <row r="108" spans="1:9" ht="54">
      <c r="A108" s="4"/>
      <c r="B108" s="50" t="s">
        <v>106</v>
      </c>
      <c r="C108" s="51"/>
      <c r="D108" s="51"/>
      <c r="E108" s="51"/>
      <c r="F108" s="51"/>
      <c r="G108" s="52"/>
      <c r="H108" s="52"/>
      <c r="I108" s="52"/>
    </row>
    <row r="109" spans="2:9" ht="12.75">
      <c r="B109" s="2"/>
      <c r="G109" s="3"/>
      <c r="H109" s="3"/>
      <c r="I109" s="3"/>
    </row>
    <row r="110" spans="2:9" ht="12.75">
      <c r="B110" s="2"/>
      <c r="G110" s="3"/>
      <c r="H110" s="3"/>
      <c r="I110" s="3"/>
    </row>
    <row r="111" spans="2:9" ht="12.75">
      <c r="B111" s="2"/>
      <c r="G111" s="3"/>
      <c r="H111" s="3"/>
      <c r="I111" s="3"/>
    </row>
    <row r="112" spans="2:9" ht="12.75">
      <c r="B112" s="2"/>
      <c r="G112" s="3"/>
      <c r="H112" s="3"/>
      <c r="I112" s="3"/>
    </row>
    <row r="113" spans="2:9" ht="12.75">
      <c r="B113" s="2"/>
      <c r="G113" s="3"/>
      <c r="H113" s="3"/>
      <c r="I113" s="3"/>
    </row>
    <row r="114" spans="2:9" ht="12.75">
      <c r="B114" s="2"/>
      <c r="G114" s="3"/>
      <c r="H114" s="3"/>
      <c r="I114" s="3"/>
    </row>
    <row r="115" spans="2:9" ht="12.75">
      <c r="B115" s="2"/>
      <c r="G115" s="3"/>
      <c r="H115" s="3"/>
      <c r="I115" s="3"/>
    </row>
    <row r="116" spans="2:9" ht="12.75">
      <c r="B116" s="2"/>
      <c r="H116" s="3"/>
      <c r="I116" s="3"/>
    </row>
    <row r="117" spans="2:9" ht="12.75">
      <c r="B117" s="2"/>
      <c r="H117" s="3"/>
      <c r="I117" s="3"/>
    </row>
    <row r="118" spans="2:9" ht="12.75">
      <c r="B118" s="2"/>
      <c r="H118" s="3"/>
      <c r="I118" s="3"/>
    </row>
    <row r="119" spans="2:9" ht="12.75">
      <c r="B119" s="2"/>
      <c r="H119" s="3"/>
      <c r="I119" s="3"/>
    </row>
    <row r="120" spans="2:9" ht="12.75">
      <c r="B120" s="2"/>
      <c r="H120" s="3"/>
      <c r="I120" s="3"/>
    </row>
    <row r="121" spans="2:9" ht="12.75">
      <c r="B121" s="2"/>
      <c r="H121" s="3"/>
      <c r="I121" s="3"/>
    </row>
    <row r="122" spans="2:9" ht="12.75">
      <c r="B122" s="2"/>
      <c r="H122" s="3"/>
      <c r="I122" s="3"/>
    </row>
    <row r="123" spans="2:9" ht="12.75">
      <c r="B123" s="2"/>
      <c r="H123" s="3"/>
      <c r="I123" s="3"/>
    </row>
    <row r="124" spans="2:9" ht="12.75">
      <c r="B124" s="2"/>
      <c r="H124" s="3"/>
      <c r="I124" s="3"/>
    </row>
    <row r="125" spans="2:9" ht="12.75">
      <c r="B125" s="2"/>
      <c r="H125" s="3"/>
      <c r="I125" s="3"/>
    </row>
    <row r="126" spans="2:9" ht="12.75">
      <c r="B126" s="2"/>
      <c r="H126" s="3"/>
      <c r="I126" s="3"/>
    </row>
    <row r="127" spans="2:9" ht="12.75">
      <c r="B127" s="2"/>
      <c r="H127" s="3"/>
      <c r="I127" s="3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</sheetData>
  <mergeCells count="3">
    <mergeCell ref="E1:F1"/>
    <mergeCell ref="G1:I1"/>
    <mergeCell ref="A3:I3"/>
  </mergeCells>
  <printOptions/>
  <pageMargins left="0.75" right="0.59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2005-12-12T04:07:56Z</cp:lastPrinted>
  <dcterms:created xsi:type="dcterms:W3CDTF">1996-10-08T23:32:33Z</dcterms:created>
  <dcterms:modified xsi:type="dcterms:W3CDTF">2006-02-26T10:18:02Z</dcterms:modified>
  <cp:category/>
  <cp:version/>
  <cp:contentType/>
  <cp:contentStatus/>
</cp:coreProperties>
</file>